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<sst xmlns="http://schemas.openxmlformats.org/spreadsheetml/2006/main" count="36" uniqueCount="33">
  <si>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</si>
  <si>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104年06月份學校午餐費收支結算表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</si>
  <si>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</si>
  <si>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</si>
  <si>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</si>
  <si>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</si>
  <si>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</si>
  <si>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</si>
  <si>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</si>
  <si>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</si>
  <si>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</si>
  <si>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</si>
  <si>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</si>
  <si>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</si>
  <si>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</si>
  <si>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</si>
  <si>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</si>
  <si>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</si>
  <si>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</si>
  <si>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</si>
  <si>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</si>
  <si>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</si>
  <si>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</si>
  <si>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</si>
  <si>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</si>
  <si>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</si>
  <si>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</si>
  <si>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</si>
  <si>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</si>
  <si>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</si>
  <si>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一、本月結存1,012,858元,內含民間捐助學生午餐費補助計258,526元‧故實際結餘數為754,332元。
二、本月其他收入包括下列各項：利息收入403元。</t>
  </si>
  <si>
    <t xml:space="preserve">製表            出納              會計              稽核               執行秘書               校長    </t>
  </si>
  <si>
    <t>一、本月每人收午餐費 620元。
二、應收午餐費
      學生1136人
      教職員80人
 (代課老師:1人248元.1人496元.1人372元.
  1人124元.8人620 元.)
      工  友4人
      合  計 1,220人 共755,160元。
三、補助午餐費計144人,共89,280元:
(一)縣府:國小132人,幼稚園10人,計88,040元。
(二)民間:國小1人,幼兒園1人,計1,240元.
四、已於3月預繳本月午餐費計868元:
    (一)代課老師預繳868元。
          248+496+124=868元
五、師生退費計42,300元:
    (一)1-3,1學生請假退140元.
    (二)六年級師生退費41,700元.
    (三)4-8班6.23班級活動退費460元.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</si>
</sst>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3416;&#24180;&#24230;&#23416;&#26657;&#21320;&#39184;&#36027;&#32080;&#31639;&#34920;(&#208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嘉義縣太保市南新國民小學</v>
          </cell>
        </row>
      </sheetData>
      <sheetData sheetId="24">
        <row r="4">
          <cell r="P4">
            <v>1725724</v>
          </cell>
        </row>
        <row r="39">
          <cell r="G39">
            <v>44868</v>
          </cell>
          <cell r="H39">
            <v>1031175</v>
          </cell>
          <cell r="I39">
            <v>22400</v>
          </cell>
          <cell r="J39">
            <v>29230</v>
          </cell>
          <cell r="K39">
            <v>144055</v>
          </cell>
          <cell r="L39">
            <v>16480</v>
          </cell>
          <cell r="M39">
            <v>23340</v>
          </cell>
          <cell r="N39">
            <v>25053</v>
          </cell>
        </row>
        <row r="40">
          <cell r="G40">
            <v>356808</v>
          </cell>
          <cell r="H40">
            <v>4147505</v>
          </cell>
          <cell r="I40">
            <v>173070</v>
          </cell>
          <cell r="J40">
            <v>265120</v>
          </cell>
          <cell r="K40">
            <v>1192640</v>
          </cell>
          <cell r="L40">
            <v>267068</v>
          </cell>
          <cell r="M40">
            <v>89400</v>
          </cell>
          <cell r="N40">
            <v>160377</v>
          </cell>
          <cell r="P40">
            <v>1012858</v>
          </cell>
        </row>
        <row r="43">
          <cell r="F43">
            <v>622712</v>
          </cell>
          <cell r="G43">
            <v>620</v>
          </cell>
          <cell r="K43">
            <v>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C18" sqref="C18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1725724</v>
      </c>
      <c r="C4" s="8" t="s">
        <v>32</v>
      </c>
      <c r="D4" s="5" t="s">
        <v>11</v>
      </c>
      <c r="E4" s="7">
        <f>'[1]06分類帳'!G39</f>
        <v>44868</v>
      </c>
      <c r="F4" s="9">
        <f>E4/(E13-E8)</f>
        <v>0.037623705919939354</v>
      </c>
      <c r="G4" s="7">
        <f>'[1]06分類帳'!G40</f>
        <v>356808</v>
      </c>
      <c r="H4" s="9">
        <f>G4/(G13-G8)</f>
        <v>0.06535725511544602</v>
      </c>
    </row>
    <row r="5" spans="1:8" ht="25.5" customHeight="1">
      <c r="A5" s="5" t="s">
        <v>12</v>
      </c>
      <c r="B5" s="7">
        <f>'[1]06分類帳'!F43</f>
        <v>622712</v>
      </c>
      <c r="C5" s="10"/>
      <c r="D5" s="5" t="s">
        <v>13</v>
      </c>
      <c r="E5" s="7">
        <f>'[1]06分類帳'!H39</f>
        <v>1031175</v>
      </c>
      <c r="F5" s="9">
        <f>E5/(E13-E8)</f>
        <v>0.8646836264596921</v>
      </c>
      <c r="G5" s="7">
        <f>'[1]06分類帳'!H40</f>
        <v>4147505</v>
      </c>
      <c r="H5" s="9">
        <f>G5/(G13-G8)</f>
        <v>0.75970701995916</v>
      </c>
    </row>
    <row r="6" spans="1:8" ht="29.25" customHeight="1">
      <c r="A6" s="11" t="s">
        <v>14</v>
      </c>
      <c r="B6" s="7">
        <f>'[1]06分類帳'!G43</f>
        <v>620</v>
      </c>
      <c r="C6" s="10"/>
      <c r="D6" s="5" t="s">
        <v>15</v>
      </c>
      <c r="E6" s="7">
        <f>'[1]06分類帳'!I39</f>
        <v>22400</v>
      </c>
      <c r="F6" s="9">
        <f>E6/(E13-E8)</f>
        <v>0.01878334252934478</v>
      </c>
      <c r="G6" s="7">
        <f>'[1]06分類帳'!I40</f>
        <v>173070</v>
      </c>
      <c r="H6" s="9">
        <f>G6/(G13-G8)</f>
        <v>0.03170158780865407</v>
      </c>
    </row>
    <row r="7" spans="1:8" ht="33" customHeight="1">
      <c r="A7" s="12" t="s">
        <v>16</v>
      </c>
      <c r="B7" s="7">
        <f>'[1]06分類帳'!H43</f>
        <v>0</v>
      </c>
      <c r="C7" s="10"/>
      <c r="D7" s="5" t="s">
        <v>17</v>
      </c>
      <c r="E7" s="7">
        <f>'[1]06分類帳'!J39</f>
        <v>29230</v>
      </c>
      <c r="F7" s="9">
        <f>E7/(E13-E8)</f>
        <v>0.024510584916640533</v>
      </c>
      <c r="G7" s="7">
        <f>'[1]06分類帳'!J40</f>
        <v>265120</v>
      </c>
      <c r="H7" s="9">
        <f>G7/(G13-G8)</f>
        <v>0.0485625756042663</v>
      </c>
    </row>
    <row r="8" spans="1:8" ht="33" customHeight="1">
      <c r="A8" s="12" t="s">
        <v>18</v>
      </c>
      <c r="B8" s="7">
        <f>'[1]06分類帳'!I43</f>
        <v>0</v>
      </c>
      <c r="C8" s="10"/>
      <c r="D8" s="5" t="s">
        <v>19</v>
      </c>
      <c r="E8" s="7">
        <f>'[1]06分類帳'!K39</f>
        <v>144055</v>
      </c>
      <c r="F8" s="9"/>
      <c r="G8" s="7">
        <f>'[1]06分類帳'!K40</f>
        <v>1192640</v>
      </c>
      <c r="H8" s="9"/>
    </row>
    <row r="9" spans="1:8" ht="32.25" customHeight="1">
      <c r="A9" s="13" t="s">
        <v>20</v>
      </c>
      <c r="B9" s="7">
        <f>'[1]06分類帳'!J43</f>
        <v>0</v>
      </c>
      <c r="C9" s="10"/>
      <c r="D9" s="5" t="s">
        <v>21</v>
      </c>
      <c r="E9" s="7">
        <f>'[1]06分類帳'!L39</f>
        <v>16480</v>
      </c>
      <c r="F9" s="9">
        <f>E9/(E13-E8)</f>
        <v>0.013819173432303659</v>
      </c>
      <c r="G9" s="7">
        <f>'[1]06分類帳'!L40</f>
        <v>267068</v>
      </c>
      <c r="H9" s="9">
        <f>G9/(G13-G8)</f>
        <v>0.048919394770217985</v>
      </c>
    </row>
    <row r="10" spans="1:8" ht="30" customHeight="1">
      <c r="A10" s="5" t="s">
        <v>22</v>
      </c>
      <c r="B10" s="7">
        <f>'[1]06分類帳'!K43</f>
        <v>403</v>
      </c>
      <c r="C10" s="10"/>
      <c r="D10" s="5" t="s">
        <v>23</v>
      </c>
      <c r="E10" s="7">
        <f>'[1]06分類帳'!M39</f>
        <v>23340</v>
      </c>
      <c r="F10" s="9">
        <f>E10/(E13-E8)</f>
        <v>0.019571572081915498</v>
      </c>
      <c r="G10" s="7">
        <f>'[1]06分類帳'!M40</f>
        <v>89400</v>
      </c>
      <c r="H10" s="9">
        <f>G10/(G13-G8)</f>
        <v>0.016375581846037292</v>
      </c>
    </row>
    <row r="11" spans="1:8" ht="26.25" customHeight="1">
      <c r="A11" s="13"/>
      <c r="B11" s="7">
        <f>'[1]06分類帳'!L43</f>
        <v>0</v>
      </c>
      <c r="C11" s="10"/>
      <c r="D11" s="5" t="s">
        <v>24</v>
      </c>
      <c r="E11" s="7">
        <f>'[1]06分類帳'!N39</f>
        <v>25053</v>
      </c>
      <c r="F11" s="9">
        <f>E11/(E13-E8)</f>
        <v>0.021007994660164054</v>
      </c>
      <c r="G11" s="7">
        <f>'[1]06分類帳'!N40</f>
        <v>160377</v>
      </c>
      <c r="H11" s="9">
        <f>G11/(G13-G8)</f>
        <v>0.029376584896218375</v>
      </c>
    </row>
    <row r="12" spans="1:8" ht="18.75" customHeight="1">
      <c r="A12" s="5"/>
      <c r="B12" s="7">
        <f>'[1]06分類帳'!M43</f>
        <v>0</v>
      </c>
      <c r="C12" s="14"/>
      <c r="D12" s="5"/>
      <c r="E12" s="7"/>
      <c r="F12" s="9"/>
      <c r="G12" s="7"/>
      <c r="H12" s="9"/>
    </row>
    <row r="13" spans="1:8" ht="25.5" customHeight="1">
      <c r="A13" s="5"/>
      <c r="B13" s="7">
        <f>'[1]06分類帳'!N43</f>
        <v>0</v>
      </c>
      <c r="C13" s="14"/>
      <c r="D13" s="5" t="s">
        <v>25</v>
      </c>
      <c r="E13" s="7">
        <f>SUM(E4:E12)</f>
        <v>1336601</v>
      </c>
      <c r="F13" s="9">
        <f>(E13-E8)/(E13-E8)</f>
        <v>1</v>
      </c>
      <c r="G13" s="7">
        <f>SUM(G4:G12)</f>
        <v>6651988</v>
      </c>
      <c r="H13" s="9">
        <f>(G13-G8)/(G13-G8)</f>
        <v>1</v>
      </c>
    </row>
    <row r="14" spans="1:8" ht="25.5" customHeight="1">
      <c r="A14" s="5" t="s">
        <v>26</v>
      </c>
      <c r="B14" s="7">
        <f>SUM(B5:B13)</f>
        <v>623735</v>
      </c>
      <c r="C14" s="14"/>
      <c r="D14" s="5" t="s">
        <v>27</v>
      </c>
      <c r="E14" s="7">
        <f>'[1]06分類帳'!P40</f>
        <v>1012858</v>
      </c>
      <c r="F14" s="9"/>
      <c r="G14" s="7">
        <f>E14</f>
        <v>1012858</v>
      </c>
      <c r="H14" s="9"/>
    </row>
    <row r="15" spans="1:8" ht="25.5" customHeight="1">
      <c r="A15" s="5" t="s">
        <v>28</v>
      </c>
      <c r="B15" s="7">
        <f>B14+B4</f>
        <v>2349459</v>
      </c>
      <c r="C15" s="15"/>
      <c r="D15" s="5" t="s">
        <v>28</v>
      </c>
      <c r="E15" s="7">
        <f>E13+E14</f>
        <v>2349459</v>
      </c>
      <c r="F15" s="16">
        <f>SUM(F4:F11)</f>
        <v>0.9999999999999999</v>
      </c>
      <c r="G15" s="7">
        <f>G13+G14</f>
        <v>7664846</v>
      </c>
      <c r="H15" s="16">
        <f>SUM(H4:H11)</f>
        <v>1</v>
      </c>
    </row>
    <row r="16" spans="1:8" ht="55.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2015-08-26T05:22:34Z</dcterms:created>
  <dcterms:modified xsi:type="dcterms:W3CDTF">2015-08-26T05:24:01Z</dcterms:modified>
  <cp:category/>
  <cp:version/>
  <cp:contentType/>
  <cp:contentStatus/>
</cp:coreProperties>
</file>